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Hạch toán" sheetId="1" r:id="rId1"/>
    <sheet name="Thống kê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3" i="1" l="1"/>
  <c r="E42" i="1"/>
  <c r="E41" i="1"/>
  <c r="E40" i="1"/>
  <c r="E44" i="1" s="1"/>
  <c r="E37" i="1"/>
  <c r="E36" i="1"/>
  <c r="E35" i="1"/>
  <c r="E34" i="1"/>
  <c r="E33" i="1"/>
  <c r="E38" i="1" s="1"/>
  <c r="E31" i="1"/>
  <c r="E30" i="1"/>
  <c r="E29" i="1"/>
  <c r="H28" i="1"/>
  <c r="E28" i="1"/>
  <c r="E32" i="1" s="1"/>
  <c r="E27" i="1"/>
  <c r="H25" i="1"/>
  <c r="E21" i="1"/>
  <c r="E20" i="1"/>
  <c r="E19" i="1"/>
  <c r="E18" i="1"/>
  <c r="E15" i="1"/>
  <c r="E14" i="1"/>
  <c r="E13" i="1"/>
  <c r="E12" i="1"/>
  <c r="E11" i="1"/>
  <c r="E9" i="1"/>
  <c r="E8" i="1"/>
  <c r="E7" i="1"/>
  <c r="H6" i="1"/>
  <c r="E6" i="1"/>
  <c r="E10" i="1" s="1"/>
  <c r="E5" i="1"/>
  <c r="H3" i="1"/>
  <c r="E22" i="1" l="1"/>
  <c r="E25" i="1"/>
  <c r="E24" i="1" s="1"/>
  <c r="E16" i="1"/>
  <c r="E3" i="1"/>
  <c r="E2" i="1" s="1"/>
</calcChain>
</file>

<file path=xl/comments1.xml><?xml version="1.0" encoding="utf-8"?>
<comments xmlns="http://schemas.openxmlformats.org/spreadsheetml/2006/main">
  <authors>
    <author>phamthoi</author>
  </authors>
  <commentList>
    <comment ref="H4" authorId="0" shapeId="0">
      <text>
        <r>
          <rPr>
            <sz val="9"/>
            <rFont val="Times New Roman"/>
          </rPr>
          <t>Thay bằng giá thực tế</t>
        </r>
      </text>
    </comment>
    <comment ref="H5" authorId="0" shapeId="0">
      <text>
        <r>
          <rPr>
            <sz val="9"/>
            <rFont val="Times New Roman"/>
          </rPr>
          <t xml:space="preserve">Tổng số gà bán được
</t>
        </r>
      </text>
    </comment>
    <comment ref="E16" authorId="0" shapeId="0">
      <text>
        <r>
          <rPr>
            <sz val="9"/>
            <rFont val="Times New Roman"/>
          </rPr>
          <t>Có thể thay luôn số liệu chi phí thuốc thú y tại đây.</t>
        </r>
      </text>
    </comment>
    <comment ref="H26" authorId="0" shapeId="0">
      <text>
        <r>
          <rPr>
            <sz val="9"/>
            <rFont val="Times New Roman"/>
          </rPr>
          <t>Thay bằng giá thực tế</t>
        </r>
      </text>
    </comment>
    <comment ref="H27" authorId="0" shapeId="0">
      <text>
        <r>
          <rPr>
            <sz val="9"/>
            <rFont val="Times New Roman"/>
          </rPr>
          <t xml:space="preserve">Tổng số gà bán được
</t>
        </r>
      </text>
    </comment>
    <comment ref="E38" authorId="0" shapeId="0">
      <text>
        <r>
          <rPr>
            <sz val="9"/>
            <rFont val="Times New Roman"/>
          </rPr>
          <t>Có thể thay luôn số liệu chi phí thuốc thú y tại đây.</t>
        </r>
      </text>
    </comment>
  </commentList>
</comments>
</file>

<file path=xl/sharedStrings.xml><?xml version="1.0" encoding="utf-8"?>
<sst xmlns="http://schemas.openxmlformats.org/spreadsheetml/2006/main" count="64" uniqueCount="35">
  <si>
    <t>HẠCH TOÁN CHĂN NUÔI TRẠI 
1.000 VỊT BƠ</t>
  </si>
  <si>
    <t>LỢI NHUẬN CHĂN NUÔI QUA ĐẠI LÝ</t>
  </si>
  <si>
    <t>TỔNG CÁC CHI PHÍ:</t>
  </si>
  <si>
    <t>TỔNG THU</t>
  </si>
  <si>
    <t>Chi phí cố định</t>
  </si>
  <si>
    <t>Số lượng</t>
  </si>
  <si>
    <t>Đơn giá</t>
  </si>
  <si>
    <t>Thành tiền</t>
  </si>
  <si>
    <t>Giá vịt xuất chuồng</t>
  </si>
  <si>
    <t>Chi phí con giống</t>
  </si>
  <si>
    <t>Tổng trọng lượng bán</t>
  </si>
  <si>
    <t>Thức
Ăn
Chăn
Nuôi</t>
  </si>
  <si>
    <t>Cám gà 1</t>
  </si>
  <si>
    <t>Tổng số xuất chuồng</t>
  </si>
  <si>
    <t>Cám vịt 1</t>
  </si>
  <si>
    <t>Tổng số chết</t>
  </si>
  <si>
    <t>Cám vịt 2</t>
  </si>
  <si>
    <t>Tổng chi phí thức ăn chăn nuôi:</t>
  </si>
  <si>
    <t>Chi
Phí
Vẵc
Xin</t>
  </si>
  <si>
    <t>Vaccine DỊCH TẢ</t>
  </si>
  <si>
    <t>Vaccine VIÊM GAN</t>
  </si>
  <si>
    <t>Kháng thể E.Coli</t>
  </si>
  <si>
    <t>H5</t>
  </si>
  <si>
    <t>Thuốc kháng sinh + khác</t>
  </si>
  <si>
    <t>Tổng chi phí thuốc thú y &amp; Vắc-xin</t>
  </si>
  <si>
    <t>CHI PHÍ THEO THÁNG</t>
  </si>
  <si>
    <t>Chi phí công nhân</t>
  </si>
  <si>
    <t>Chi phí kỹ thuật</t>
  </si>
  <si>
    <t>Chi phí điện nước</t>
  </si>
  <si>
    <t>Khấu hao chuồng &amp; thiết bị</t>
  </si>
  <si>
    <t>Tổng chi phí khác:</t>
  </si>
  <si>
    <t>LỢI NHUẬN CHĂN NUÔI TRỰC TIẾP CÔNG TY</t>
  </si>
  <si>
    <t>Tháng</t>
  </si>
  <si>
    <t>Giá lợn con</t>
  </si>
  <si>
    <t>Giá lợn thịt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</si>
</sst>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₫_-;\-* #,##0\ _₫_-;_-* &quot;-&quot;??\ _₫_-;_-@_-"/>
    <numFmt numFmtId="165" formatCode="_-* #,##0.00\ _₫_-;\-* #,##0.00\ _₫_-;_-* &quot;-&quot;??\ _₫_-;_-@_-"/>
  </numFmts>
  <fonts count="12">
    <font>
      <sz val="11"/>
      <color theme="1"/>
      <name val="Calibri"/>
      <charset val="134"/>
      <scheme val="minor"/>
    </font>
    <font>
      <sz val="14"/>
      <color theme="1"/>
      <name val="Tahoma Regular"/>
      <charset val="163"/>
    </font>
    <font>
      <sz val="14"/>
      <color theme="1"/>
      <name val="Calibri"/>
      <charset val="163"/>
      <scheme val="minor"/>
    </font>
    <font>
      <b/>
      <u/>
      <sz val="26"/>
      <color rgb="FF0000FF"/>
      <name val="Calibri"/>
      <scheme val="minor"/>
    </font>
    <font>
      <b/>
      <sz val="14"/>
      <color rgb="FF00B050"/>
      <name val="Tahoma Bold"/>
      <charset val="163"/>
    </font>
    <font>
      <b/>
      <sz val="14"/>
      <color rgb="FFFF0000"/>
      <name val="Tahoma Bold"/>
      <charset val="163"/>
    </font>
    <font>
      <sz val="14"/>
      <color rgb="FFFF0000"/>
      <name val="Tahoma Regular"/>
      <charset val="163"/>
    </font>
    <font>
      <u/>
      <sz val="11"/>
      <color rgb="FF0000FF"/>
      <name val="Calibri"/>
      <scheme val="minor"/>
    </font>
    <font>
      <sz val="14"/>
      <color rgb="FF00B050"/>
      <name val="Tahoma Regular"/>
      <charset val="163"/>
    </font>
    <font>
      <b/>
      <sz val="26"/>
      <color rgb="FF00B050"/>
      <name val="Calibri"/>
      <charset val="163"/>
      <scheme val="minor"/>
    </font>
    <font>
      <sz val="11"/>
      <color theme="1"/>
      <name val="Calibri"/>
      <charset val="134"/>
      <scheme val="minor"/>
    </font>
    <font>
      <sz val="9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center"/>
    </xf>
    <xf numFmtId="165" fontId="10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5" fillId="0" borderId="1" xfId="0" applyFont="1" applyBorder="1"/>
    <xf numFmtId="0" fontId="5" fillId="2" borderId="1" xfId="0" applyFont="1" applyFill="1" applyBorder="1" applyAlignment="1">
      <alignment horizontal="right" vertical="center"/>
    </xf>
    <xf numFmtId="164" fontId="5" fillId="2" borderId="1" xfId="2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6" fillId="0" borderId="1" xfId="0" applyFont="1" applyBorder="1" applyAlignment="1">
      <alignment horizontal="right" vertical="center"/>
    </xf>
    <xf numFmtId="164" fontId="6" fillId="0" borderId="1" xfId="2" applyNumberFormat="1" applyFont="1" applyBorder="1" applyAlignment="1">
      <alignment horizontal="right" vertical="center"/>
    </xf>
    <xf numFmtId="164" fontId="6" fillId="0" borderId="1" xfId="2" applyNumberFormat="1" applyFont="1" applyBorder="1"/>
    <xf numFmtId="164" fontId="4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164" fontId="5" fillId="0" borderId="0" xfId="2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164" fontId="4" fillId="0" borderId="1" xfId="2" applyNumberFormat="1" applyFont="1" applyBorder="1" applyAlignment="1">
      <alignment vertical="center"/>
    </xf>
    <xf numFmtId="164" fontId="8" fillId="2" borderId="1" xfId="2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horizontal="right" vertical="center"/>
    </xf>
    <xf numFmtId="164" fontId="8" fillId="0" borderId="1" xfId="2" applyNumberFormat="1" applyFont="1" applyBorder="1" applyAlignment="1">
      <alignment vertical="center"/>
    </xf>
    <xf numFmtId="164" fontId="6" fillId="3" borderId="1" xfId="2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164" fontId="5" fillId="3" borderId="1" xfId="0" applyNumberFormat="1" applyFont="1" applyFill="1" applyBorder="1"/>
    <xf numFmtId="164" fontId="6" fillId="3" borderId="1" xfId="2" applyNumberFormat="1" applyFont="1" applyFill="1" applyBorder="1"/>
    <xf numFmtId="164" fontId="5" fillId="3" borderId="1" xfId="2" applyNumberFormat="1" applyFont="1" applyFill="1" applyBorder="1"/>
    <xf numFmtId="164" fontId="6" fillId="3" borderId="1" xfId="0" applyNumberFormat="1" applyFont="1" applyFill="1" applyBorder="1"/>
    <xf numFmtId="0" fontId="9" fillId="0" borderId="0" xfId="0" applyFont="1" applyAlignment="1"/>
    <xf numFmtId="0" fontId="8" fillId="0" borderId="0" xfId="0" applyFont="1" applyAlignment="1"/>
    <xf numFmtId="0" fontId="1" fillId="0" borderId="0" xfId="0" applyFont="1" applyAlignme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NUL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channuoi.vn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56515</xdr:rowOff>
    </xdr:from>
    <xdr:to>
      <xdr:col>1</xdr:col>
      <xdr:colOff>2031365</xdr:colOff>
      <xdr:row>0</xdr:row>
      <xdr:rowOff>889000</xdr:rowOff>
    </xdr:to>
    <xdr:pic>
      <xdr:nvPicPr>
        <xdr:cNvPr id="2" name="Picture 1" descr="Chăn nuôi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r:link="rId3"/>
        <a:stretch>
          <a:fillRect/>
        </a:stretch>
      </xdr:blipFill>
      <xdr:spPr>
        <a:xfrm>
          <a:off x="91440" y="56515"/>
          <a:ext cx="2671445" cy="832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444500</xdr:colOff>
      <xdr:row>7</xdr:row>
      <xdr:rowOff>199390</xdr:rowOff>
    </xdr:from>
    <xdr:to>
      <xdr:col>8</xdr:col>
      <xdr:colOff>7023</xdr:colOff>
      <xdr:row>17</xdr:row>
      <xdr:rowOff>8255</xdr:rowOff>
    </xdr:to>
    <xdr:pic>
      <xdr:nvPicPr>
        <xdr:cNvPr id="3" name="Picture 2" descr="CÔNG NGHỆ NUÔI VỊT CHUỒNG LẠNH GRIMAUD VIETNAM - YouTube"/>
        <xdr:cNvPicPr>
          <a:picLocks noChangeAspect="1"/>
        </xdr:cNvPicPr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7363460" y="2760345"/>
          <a:ext cx="3582670" cy="2044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444500</xdr:colOff>
      <xdr:row>29</xdr:row>
      <xdr:rowOff>199390</xdr:rowOff>
    </xdr:from>
    <xdr:to>
      <xdr:col>8</xdr:col>
      <xdr:colOff>7023</xdr:colOff>
      <xdr:row>38</xdr:row>
      <xdr:rowOff>97901</xdr:rowOff>
    </xdr:to>
    <xdr:pic>
      <xdr:nvPicPr>
        <xdr:cNvPr id="5" name="Picture 4" descr="CÔNG NGHỆ NUÔI VỊT CHUỒNG LẠNH GRIMAUD VIETNAM - YouTube"/>
        <xdr:cNvPicPr>
          <a:picLocks noChangeAspect="1"/>
        </xdr:cNvPicPr>
      </xdr:nvPicPr>
      <xdr:blipFill>
        <a:blip xmlns:r="http://schemas.openxmlformats.org/officeDocument/2006/relationships" r:embed="rId4" r:link="rId3"/>
        <a:stretch>
          <a:fillRect/>
        </a:stretch>
      </xdr:blipFill>
      <xdr:spPr>
        <a:xfrm>
          <a:off x="7363460" y="8914130"/>
          <a:ext cx="3582670" cy="20440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channuoi.vn/hach-toan-hieu-qua-kinh-te-chan-nuoi-1-000-vit-bo-hoac-grimaud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9"/>
  <sheetViews>
    <sheetView tabSelected="1" zoomScale="85" zoomScaleNormal="85" workbookViewId="0">
      <selection activeCell="L13" sqref="L13"/>
    </sheetView>
  </sheetViews>
  <sheetFormatPr defaultColWidth="9" defaultRowHeight="18.75"/>
  <cols>
    <col min="1" max="1" width="9" style="3"/>
    <col min="2" max="2" width="27.375" style="3" customWidth="1"/>
    <col min="3" max="3" width="11.125" style="3" customWidth="1"/>
    <col min="4" max="4" width="17.125" style="3" customWidth="1"/>
    <col min="5" max="5" width="20.5" style="3" customWidth="1"/>
    <col min="6" max="6" width="5.625" style="3" customWidth="1"/>
    <col min="7" max="7" width="23.5" style="3" customWidth="1"/>
    <col min="8" max="8" width="20.5" style="3" customWidth="1"/>
    <col min="9" max="10" width="9" style="3"/>
    <col min="11" max="11" width="9.875" style="3"/>
    <col min="12" max="16384" width="9" style="3"/>
  </cols>
  <sheetData>
    <row r="1" spans="1:16" ht="73.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26"/>
      <c r="K1" s="26"/>
      <c r="L1" s="26"/>
      <c r="M1" s="26"/>
      <c r="N1" s="26"/>
      <c r="O1" s="26"/>
      <c r="P1" s="26"/>
    </row>
    <row r="2" spans="1:16" s="2" customFormat="1" ht="29.25" customHeight="1">
      <c r="A2" s="31" t="s">
        <v>1</v>
      </c>
      <c r="B2" s="31"/>
      <c r="C2" s="31"/>
      <c r="D2" s="31"/>
      <c r="E2" s="11">
        <f>H3-E3</f>
        <v>19900000</v>
      </c>
      <c r="F2" s="12"/>
      <c r="G2" s="12"/>
      <c r="H2" s="12"/>
      <c r="I2" s="12"/>
      <c r="J2" s="27"/>
      <c r="K2" s="27"/>
      <c r="L2" s="27"/>
      <c r="M2" s="27"/>
      <c r="N2" s="27"/>
      <c r="O2" s="27"/>
      <c r="P2" s="27"/>
    </row>
    <row r="3" spans="1:16" s="2" customFormat="1" ht="28.5" customHeight="1">
      <c r="A3" s="32" t="s">
        <v>2</v>
      </c>
      <c r="B3" s="32"/>
      <c r="C3" s="32"/>
      <c r="D3" s="32"/>
      <c r="E3" s="13">
        <f>SUM(E5,E10,E16,E22)</f>
        <v>86690000</v>
      </c>
      <c r="F3" s="14"/>
      <c r="G3" s="15" t="s">
        <v>3</v>
      </c>
      <c r="H3" s="16">
        <f>H4*H5</f>
        <v>106590000</v>
      </c>
      <c r="I3" s="14"/>
      <c r="J3" s="14"/>
      <c r="K3" s="14"/>
      <c r="L3" s="14"/>
      <c r="M3" s="14"/>
      <c r="N3" s="14"/>
      <c r="O3" s="14"/>
      <c r="P3" s="14"/>
    </row>
    <row r="4" spans="1:16" s="2" customFormat="1" ht="18">
      <c r="A4" s="33" t="s">
        <v>4</v>
      </c>
      <c r="B4" s="33"/>
      <c r="C4" s="4" t="s">
        <v>5</v>
      </c>
      <c r="D4" s="4" t="s">
        <v>6</v>
      </c>
      <c r="E4" s="4" t="s">
        <v>7</v>
      </c>
      <c r="G4" s="15" t="s">
        <v>8</v>
      </c>
      <c r="H4" s="17">
        <v>34000</v>
      </c>
    </row>
    <row r="5" spans="1:16" s="2" customFormat="1" ht="18">
      <c r="A5" s="33" t="s">
        <v>9</v>
      </c>
      <c r="B5" s="33"/>
      <c r="C5" s="5">
        <v>1000</v>
      </c>
      <c r="D5" s="6">
        <v>12000</v>
      </c>
      <c r="E5" s="18">
        <f>C5*D5</f>
        <v>12000000</v>
      </c>
      <c r="G5" s="15" t="s">
        <v>10</v>
      </c>
      <c r="H5" s="19">
        <v>3135</v>
      </c>
    </row>
    <row r="6" spans="1:16" s="2" customFormat="1" ht="18">
      <c r="A6" s="38" t="s">
        <v>11</v>
      </c>
      <c r="B6" s="7" t="s">
        <v>12</v>
      </c>
      <c r="C6" s="8">
        <v>4</v>
      </c>
      <c r="D6" s="9">
        <v>260000</v>
      </c>
      <c r="E6" s="20">
        <f>C6*D6</f>
        <v>1040000</v>
      </c>
      <c r="G6" s="15" t="s">
        <v>13</v>
      </c>
      <c r="H6" s="19">
        <f>C5-H7</f>
        <v>950</v>
      </c>
    </row>
    <row r="7" spans="1:16" s="2" customFormat="1" ht="18">
      <c r="A7" s="39"/>
      <c r="B7" s="7" t="s">
        <v>14</v>
      </c>
      <c r="C7" s="7">
        <v>80</v>
      </c>
      <c r="D7" s="10">
        <v>230000</v>
      </c>
      <c r="E7" s="20">
        <f>C7*D7</f>
        <v>18400000</v>
      </c>
      <c r="G7" s="15" t="s">
        <v>15</v>
      </c>
      <c r="H7" s="19">
        <v>50</v>
      </c>
      <c r="I7" s="28"/>
    </row>
    <row r="8" spans="1:16" s="2" customFormat="1" ht="18">
      <c r="A8" s="39"/>
      <c r="B8" s="7" t="s">
        <v>16</v>
      </c>
      <c r="C8" s="7">
        <v>240</v>
      </c>
      <c r="D8" s="10">
        <v>200000</v>
      </c>
      <c r="E8" s="20">
        <f>C8*D8</f>
        <v>48000000</v>
      </c>
      <c r="I8" s="28"/>
    </row>
    <row r="9" spans="1:16" s="2" customFormat="1" ht="18">
      <c r="A9" s="39"/>
      <c r="B9" s="7"/>
      <c r="C9" s="7"/>
      <c r="D9" s="10"/>
      <c r="E9" s="20">
        <f>C9*D9</f>
        <v>0</v>
      </c>
      <c r="G9" s="40"/>
      <c r="H9" s="41"/>
    </row>
    <row r="10" spans="1:16" s="2" customFormat="1" ht="18">
      <c r="A10" s="34" t="s">
        <v>17</v>
      </c>
      <c r="B10" s="34"/>
      <c r="C10" s="34"/>
      <c r="D10" s="34"/>
      <c r="E10" s="22">
        <f>SUM(E6:E9)</f>
        <v>67440000</v>
      </c>
      <c r="G10" s="41"/>
      <c r="H10" s="41"/>
    </row>
    <row r="11" spans="1:16" s="2" customFormat="1" ht="18">
      <c r="A11" s="38" t="s">
        <v>18</v>
      </c>
      <c r="B11" s="7" t="s">
        <v>19</v>
      </c>
      <c r="C11" s="7">
        <v>1</v>
      </c>
      <c r="D11" s="10">
        <v>250000</v>
      </c>
      <c r="E11" s="23">
        <f>C11*D11</f>
        <v>250000</v>
      </c>
      <c r="G11" s="41"/>
      <c r="H11" s="41"/>
    </row>
    <row r="12" spans="1:16" s="2" customFormat="1" ht="18">
      <c r="A12" s="39"/>
      <c r="B12" s="7" t="s">
        <v>20</v>
      </c>
      <c r="C12" s="7">
        <v>1</v>
      </c>
      <c r="D12" s="10">
        <v>250000</v>
      </c>
      <c r="E12" s="23">
        <f>C12*D12</f>
        <v>250000</v>
      </c>
      <c r="G12" s="41"/>
      <c r="H12" s="41"/>
    </row>
    <row r="13" spans="1:16" s="2" customFormat="1" ht="18">
      <c r="A13" s="39"/>
      <c r="B13" s="7" t="s">
        <v>21</v>
      </c>
      <c r="C13" s="7">
        <v>1</v>
      </c>
      <c r="D13" s="10">
        <v>250000</v>
      </c>
      <c r="E13" s="23">
        <f>C13*D13</f>
        <v>250000</v>
      </c>
      <c r="G13" s="41"/>
      <c r="H13" s="41"/>
      <c r="L13" s="21"/>
    </row>
    <row r="14" spans="1:16" s="2" customFormat="1" ht="18">
      <c r="A14" s="39"/>
      <c r="B14" s="7" t="s">
        <v>22</v>
      </c>
      <c r="C14" s="7">
        <v>1</v>
      </c>
      <c r="D14" s="10">
        <v>500000</v>
      </c>
      <c r="E14" s="23">
        <f>C14*D14</f>
        <v>500000</v>
      </c>
      <c r="G14" s="41"/>
      <c r="H14" s="41"/>
    </row>
    <row r="15" spans="1:16" s="2" customFormat="1" ht="18">
      <c r="A15" s="7"/>
      <c r="B15" s="7" t="s">
        <v>23</v>
      </c>
      <c r="C15" s="7">
        <v>1</v>
      </c>
      <c r="D15" s="10">
        <v>2000000</v>
      </c>
      <c r="E15" s="23">
        <f>C15*D15</f>
        <v>2000000</v>
      </c>
      <c r="G15" s="41"/>
      <c r="H15" s="41"/>
      <c r="K15"/>
    </row>
    <row r="16" spans="1:16" s="2" customFormat="1" ht="18">
      <c r="A16" s="34" t="s">
        <v>24</v>
      </c>
      <c r="B16" s="34"/>
      <c r="C16" s="34"/>
      <c r="D16" s="34"/>
      <c r="E16" s="24">
        <f>SUM(E11:E15)</f>
        <v>3250000</v>
      </c>
      <c r="G16" s="41"/>
      <c r="H16" s="41"/>
    </row>
    <row r="17" spans="1:16" s="2" customFormat="1" ht="18">
      <c r="A17" s="34" t="s">
        <v>25</v>
      </c>
      <c r="B17" s="34"/>
      <c r="C17" s="34"/>
      <c r="D17" s="34"/>
      <c r="E17" s="23">
        <v>2</v>
      </c>
      <c r="G17" s="41"/>
      <c r="H17" s="41"/>
    </row>
    <row r="18" spans="1:16" s="2" customFormat="1" ht="18">
      <c r="A18" s="7"/>
      <c r="B18" s="7" t="s">
        <v>26</v>
      </c>
      <c r="C18" s="7">
        <v>1</v>
      </c>
      <c r="D18" s="10"/>
      <c r="E18" s="23">
        <f>C18*D18*E17</f>
        <v>0</v>
      </c>
    </row>
    <row r="19" spans="1:16" s="2" customFormat="1" ht="18">
      <c r="A19" s="7"/>
      <c r="B19" s="7" t="s">
        <v>27</v>
      </c>
      <c r="C19" s="7">
        <v>1</v>
      </c>
      <c r="D19" s="10"/>
      <c r="E19" s="23">
        <f>C19*D19*E17</f>
        <v>0</v>
      </c>
    </row>
    <row r="20" spans="1:16" s="2" customFormat="1" ht="18">
      <c r="A20" s="7"/>
      <c r="B20" s="7" t="s">
        <v>28</v>
      </c>
      <c r="C20" s="7"/>
      <c r="D20" s="7">
        <v>1000000</v>
      </c>
      <c r="E20" s="25">
        <f>E17*D20</f>
        <v>2000000</v>
      </c>
    </row>
    <row r="21" spans="1:16" s="2" customFormat="1" ht="18">
      <c r="A21" s="7"/>
      <c r="B21" s="7" t="s">
        <v>29</v>
      </c>
      <c r="C21" s="7"/>
      <c r="D21" s="7">
        <v>1000000</v>
      </c>
      <c r="E21" s="25">
        <f>D21*E17</f>
        <v>2000000</v>
      </c>
    </row>
    <row r="22" spans="1:16" s="2" customFormat="1" ht="18">
      <c r="A22" s="35" t="s">
        <v>30</v>
      </c>
      <c r="B22" s="36"/>
      <c r="C22" s="36"/>
      <c r="D22" s="37"/>
      <c r="E22" s="22">
        <f>SUM(E18:E21)</f>
        <v>4000000</v>
      </c>
      <c r="L22"/>
    </row>
    <row r="24" spans="1:16">
      <c r="A24" s="31" t="s">
        <v>31</v>
      </c>
      <c r="B24" s="31"/>
      <c r="C24" s="31"/>
      <c r="D24" s="31"/>
      <c r="E24" s="11">
        <f>H25-E25</f>
        <v>23180000</v>
      </c>
      <c r="F24" s="12"/>
      <c r="G24" s="12"/>
      <c r="H24" s="12"/>
    </row>
    <row r="25" spans="1:16">
      <c r="A25" s="32" t="s">
        <v>2</v>
      </c>
      <c r="B25" s="32"/>
      <c r="C25" s="32"/>
      <c r="D25" s="32"/>
      <c r="E25" s="13">
        <f>SUM(E27,E32,E38,E44)</f>
        <v>83410000</v>
      </c>
      <c r="F25" s="14"/>
      <c r="G25" s="15" t="s">
        <v>3</v>
      </c>
      <c r="H25" s="16">
        <f>H26*H27</f>
        <v>106590000</v>
      </c>
    </row>
    <row r="26" spans="1:16">
      <c r="A26" s="33" t="s">
        <v>4</v>
      </c>
      <c r="B26" s="33"/>
      <c r="C26" s="4" t="s">
        <v>5</v>
      </c>
      <c r="D26" s="4" t="s">
        <v>6</v>
      </c>
      <c r="E26" s="4" t="s">
        <v>7</v>
      </c>
      <c r="F26" s="2"/>
      <c r="G26" s="15" t="s">
        <v>8</v>
      </c>
      <c r="H26" s="17">
        <v>34000</v>
      </c>
    </row>
    <row r="27" spans="1:16">
      <c r="A27" s="33" t="s">
        <v>9</v>
      </c>
      <c r="B27" s="33"/>
      <c r="C27" s="5">
        <v>1000</v>
      </c>
      <c r="D27" s="6">
        <v>12000</v>
      </c>
      <c r="E27" s="18">
        <f t="shared" ref="E27:E31" si="0">C27*D27</f>
        <v>12000000</v>
      </c>
      <c r="F27" s="2"/>
      <c r="G27" s="15" t="s">
        <v>10</v>
      </c>
      <c r="H27" s="19">
        <v>3135</v>
      </c>
    </row>
    <row r="28" spans="1:16">
      <c r="A28" s="38" t="s">
        <v>11</v>
      </c>
      <c r="B28" s="7" t="s">
        <v>12</v>
      </c>
      <c r="C28" s="8">
        <v>4</v>
      </c>
      <c r="D28" s="9">
        <v>240000</v>
      </c>
      <c r="E28" s="20">
        <f t="shared" si="0"/>
        <v>960000</v>
      </c>
      <c r="F28" s="2"/>
      <c r="G28" s="15" t="s">
        <v>13</v>
      </c>
      <c r="H28" s="19">
        <f>C27-H29</f>
        <v>950</v>
      </c>
    </row>
    <row r="29" spans="1:16" s="2" customFormat="1" ht="29.25" customHeight="1">
      <c r="A29" s="39"/>
      <c r="B29" s="7" t="s">
        <v>14</v>
      </c>
      <c r="C29" s="7">
        <v>80</v>
      </c>
      <c r="D29" s="10">
        <v>220000</v>
      </c>
      <c r="E29" s="20">
        <f t="shared" si="0"/>
        <v>17600000</v>
      </c>
      <c r="G29" s="15" t="s">
        <v>15</v>
      </c>
      <c r="H29" s="19">
        <v>50</v>
      </c>
      <c r="I29" s="12"/>
      <c r="J29" s="27"/>
      <c r="K29" s="27"/>
      <c r="L29" s="27"/>
      <c r="M29" s="27"/>
      <c r="N29" s="27"/>
      <c r="O29" s="27"/>
      <c r="P29" s="27"/>
    </row>
    <row r="30" spans="1:16" s="2" customFormat="1" ht="28.5" customHeight="1">
      <c r="A30" s="39"/>
      <c r="B30" s="7" t="s">
        <v>16</v>
      </c>
      <c r="C30" s="7">
        <v>240</v>
      </c>
      <c r="D30" s="10">
        <v>190000</v>
      </c>
      <c r="E30" s="20">
        <f t="shared" si="0"/>
        <v>45600000</v>
      </c>
      <c r="I30" s="14"/>
      <c r="J30" s="14"/>
      <c r="K30" s="14"/>
      <c r="L30" s="14"/>
      <c r="M30" s="14"/>
      <c r="N30" s="14"/>
      <c r="O30" s="14"/>
      <c r="P30" s="14"/>
    </row>
    <row r="31" spans="1:16" s="2" customFormat="1" ht="18">
      <c r="A31" s="39"/>
      <c r="B31" s="7"/>
      <c r="C31" s="7"/>
      <c r="D31" s="10"/>
      <c r="E31" s="20">
        <f t="shared" si="0"/>
        <v>0</v>
      </c>
      <c r="G31" s="40"/>
      <c r="H31" s="41"/>
    </row>
    <row r="32" spans="1:16" s="2" customFormat="1" ht="18">
      <c r="A32" s="34" t="s">
        <v>17</v>
      </c>
      <c r="B32" s="34"/>
      <c r="C32" s="34"/>
      <c r="D32" s="34"/>
      <c r="E32" s="22">
        <f>SUM(E28:E31)</f>
        <v>64160000</v>
      </c>
      <c r="G32" s="41"/>
      <c r="H32" s="41"/>
    </row>
    <row r="33" spans="1:12" s="2" customFormat="1" ht="18">
      <c r="A33" s="38" t="s">
        <v>18</v>
      </c>
      <c r="B33" s="7" t="s">
        <v>19</v>
      </c>
      <c r="C33" s="7">
        <v>1</v>
      </c>
      <c r="D33" s="10">
        <v>250000</v>
      </c>
      <c r="E33" s="23">
        <f t="shared" ref="E33:E37" si="1">C33*D33</f>
        <v>250000</v>
      </c>
      <c r="G33" s="41"/>
      <c r="H33" s="41"/>
    </row>
    <row r="34" spans="1:12" s="2" customFormat="1" ht="18">
      <c r="A34" s="39"/>
      <c r="B34" s="7" t="s">
        <v>20</v>
      </c>
      <c r="C34" s="7">
        <v>1</v>
      </c>
      <c r="D34" s="10">
        <v>250000</v>
      </c>
      <c r="E34" s="23">
        <f t="shared" si="1"/>
        <v>250000</v>
      </c>
      <c r="G34" s="41"/>
      <c r="H34" s="41"/>
      <c r="I34" s="28"/>
    </row>
    <row r="35" spans="1:12" s="2" customFormat="1" ht="18">
      <c r="A35" s="39"/>
      <c r="B35" s="7" t="s">
        <v>21</v>
      </c>
      <c r="C35" s="7">
        <v>1</v>
      </c>
      <c r="D35" s="10">
        <v>250000</v>
      </c>
      <c r="E35" s="23">
        <f t="shared" si="1"/>
        <v>250000</v>
      </c>
      <c r="G35" s="41"/>
      <c r="H35" s="41"/>
      <c r="I35" s="28"/>
    </row>
    <row r="36" spans="1:12" s="2" customFormat="1" ht="18">
      <c r="A36" s="39"/>
      <c r="B36" s="7" t="s">
        <v>22</v>
      </c>
      <c r="C36" s="7">
        <v>1</v>
      </c>
      <c r="D36" s="10">
        <v>500000</v>
      </c>
      <c r="E36" s="23">
        <f t="shared" si="1"/>
        <v>500000</v>
      </c>
      <c r="G36" s="41"/>
      <c r="H36" s="41"/>
    </row>
    <row r="37" spans="1:12" s="2" customFormat="1" ht="18">
      <c r="A37" s="7"/>
      <c r="B37" s="7" t="s">
        <v>23</v>
      </c>
      <c r="C37" s="7">
        <v>1</v>
      </c>
      <c r="D37" s="10">
        <v>2000000</v>
      </c>
      <c r="E37" s="23">
        <f t="shared" si="1"/>
        <v>2000000</v>
      </c>
      <c r="G37" s="41"/>
      <c r="H37" s="41"/>
    </row>
    <row r="38" spans="1:12" s="2" customFormat="1" ht="18">
      <c r="A38" s="34" t="s">
        <v>24</v>
      </c>
      <c r="B38" s="34"/>
      <c r="C38" s="34"/>
      <c r="D38" s="34"/>
      <c r="E38" s="24">
        <f>SUM(E33:E37)</f>
        <v>3250000</v>
      </c>
      <c r="G38" s="41"/>
      <c r="H38" s="41"/>
    </row>
    <row r="39" spans="1:12" s="2" customFormat="1" ht="18">
      <c r="A39" s="34" t="s">
        <v>25</v>
      </c>
      <c r="B39" s="34"/>
      <c r="C39" s="34"/>
      <c r="D39" s="34"/>
      <c r="E39" s="23">
        <v>2</v>
      </c>
      <c r="G39" s="41"/>
      <c r="H39" s="41"/>
    </row>
    <row r="40" spans="1:12" s="2" customFormat="1" ht="18">
      <c r="A40" s="7"/>
      <c r="B40" s="7" t="s">
        <v>26</v>
      </c>
      <c r="C40" s="7">
        <v>1</v>
      </c>
      <c r="D40" s="10"/>
      <c r="E40" s="23">
        <f>C40*D40*E39</f>
        <v>0</v>
      </c>
      <c r="L40" s="21"/>
    </row>
    <row r="41" spans="1:12" s="2" customFormat="1" ht="18">
      <c r="A41" s="7"/>
      <c r="B41" s="7" t="s">
        <v>27</v>
      </c>
      <c r="C41" s="7">
        <v>1</v>
      </c>
      <c r="D41" s="10"/>
      <c r="E41" s="23">
        <f>C41*D41*E39</f>
        <v>0</v>
      </c>
    </row>
    <row r="42" spans="1:12" s="2" customFormat="1" ht="18">
      <c r="A42" s="7"/>
      <c r="B42" s="7" t="s">
        <v>28</v>
      </c>
      <c r="C42" s="7"/>
      <c r="D42" s="7">
        <v>1000000</v>
      </c>
      <c r="E42" s="25">
        <f>E39*D42</f>
        <v>2000000</v>
      </c>
      <c r="K42"/>
    </row>
    <row r="43" spans="1:12" s="2" customFormat="1" ht="18">
      <c r="A43" s="7"/>
      <c r="B43" s="7" t="s">
        <v>29</v>
      </c>
      <c r="C43" s="7"/>
      <c r="D43" s="7">
        <v>1000000</v>
      </c>
      <c r="E43" s="25">
        <f>D43*E39</f>
        <v>2000000</v>
      </c>
    </row>
    <row r="44" spans="1:12" s="2" customFormat="1" ht="18">
      <c r="A44" s="35" t="s">
        <v>30</v>
      </c>
      <c r="B44" s="36"/>
      <c r="C44" s="36"/>
      <c r="D44" s="37"/>
      <c r="E44" s="22">
        <f>SUM(E40:E43)</f>
        <v>4000000</v>
      </c>
    </row>
    <row r="45" spans="1:12" s="2" customFormat="1">
      <c r="A45" s="3"/>
      <c r="B45" s="3"/>
      <c r="C45" s="3"/>
      <c r="D45" s="3"/>
      <c r="E45" s="3"/>
      <c r="F45" s="3"/>
      <c r="G45" s="3"/>
      <c r="H45" s="3"/>
    </row>
    <row r="46" spans="1:12" s="2" customFormat="1">
      <c r="A46" s="3"/>
      <c r="B46" s="3"/>
      <c r="C46" s="3"/>
      <c r="D46" s="3"/>
      <c r="E46" s="3"/>
      <c r="F46" s="3"/>
      <c r="G46" s="3"/>
      <c r="H46" s="3"/>
    </row>
    <row r="47" spans="1:12" s="2" customFormat="1">
      <c r="A47" s="3"/>
      <c r="B47" s="3"/>
      <c r="C47" s="3"/>
      <c r="D47" s="3"/>
      <c r="E47" s="3"/>
      <c r="F47" s="3"/>
      <c r="G47" s="3"/>
      <c r="H47" s="3"/>
    </row>
    <row r="48" spans="1:12" s="2" customFormat="1">
      <c r="A48" s="3"/>
      <c r="B48" s="3"/>
      <c r="C48" s="3"/>
      <c r="D48" s="3"/>
      <c r="E48" s="3"/>
      <c r="F48" s="3"/>
      <c r="G48" s="3"/>
      <c r="H48" s="3"/>
    </row>
    <row r="49" spans="1:12" s="2" customFormat="1">
      <c r="A49" s="3"/>
      <c r="B49" s="3"/>
      <c r="C49" s="3"/>
      <c r="D49" s="3"/>
      <c r="E49" s="3"/>
      <c r="F49" s="3"/>
      <c r="G49" s="3"/>
      <c r="H49" s="3"/>
      <c r="L49"/>
    </row>
  </sheetData>
  <mergeCells count="23">
    <mergeCell ref="G31:H39"/>
    <mergeCell ref="A39:D39"/>
    <mergeCell ref="A44:D44"/>
    <mergeCell ref="A6:A9"/>
    <mergeCell ref="A11:A14"/>
    <mergeCell ref="A28:A31"/>
    <mergeCell ref="A33:A36"/>
    <mergeCell ref="A25:D25"/>
    <mergeCell ref="A26:B26"/>
    <mergeCell ref="A27:B27"/>
    <mergeCell ref="A32:D32"/>
    <mergeCell ref="A38:D38"/>
    <mergeCell ref="A24:D24"/>
    <mergeCell ref="A10:D10"/>
    <mergeCell ref="A16:D16"/>
    <mergeCell ref="A17:D17"/>
    <mergeCell ref="A22:D22"/>
    <mergeCell ref="G9:H17"/>
    <mergeCell ref="A1:I1"/>
    <mergeCell ref="A2:D2"/>
    <mergeCell ref="A3:D3"/>
    <mergeCell ref="A4:B4"/>
    <mergeCell ref="A5:B5"/>
  </mergeCells>
  <hyperlinks>
    <hyperlink ref="A1:I1" r:id="rId1" display="HẠCH TOÁN CHĂN NUÔI TRẠI _x000a_1.000 VỊT BƠ"/>
  </hyperlinks>
  <pageMargins left="0.69930555555555596" right="0.69930555555555596" top="0.75" bottom="0.75" header="0.3" footer="0.3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2" sqref="A2"/>
    </sheetView>
  </sheetViews>
  <sheetFormatPr defaultColWidth="9" defaultRowHeight="15"/>
  <cols>
    <col min="2" max="2" width="10.125" customWidth="1"/>
  </cols>
  <sheetData>
    <row r="1" spans="1:3">
      <c r="A1" s="42">
        <v>2018</v>
      </c>
      <c r="B1" s="42"/>
      <c r="C1" s="42"/>
    </row>
    <row r="2" spans="1:3">
      <c r="A2" s="1" t="s">
        <v>32</v>
      </c>
      <c r="B2" s="1" t="s">
        <v>33</v>
      </c>
      <c r="C2" s="1" t="s">
        <v>34</v>
      </c>
    </row>
    <row r="3" spans="1:3">
      <c r="A3" s="1">
        <v>1</v>
      </c>
      <c r="B3" s="1">
        <v>600000</v>
      </c>
      <c r="C3" s="1">
        <v>33000</v>
      </c>
    </row>
    <row r="4" spans="1:3">
      <c r="A4" s="1">
        <v>2</v>
      </c>
      <c r="B4" s="1">
        <v>600000</v>
      </c>
      <c r="C4" s="1">
        <v>33000</v>
      </c>
    </row>
    <row r="5" spans="1:3">
      <c r="A5" s="1">
        <v>3</v>
      </c>
      <c r="B5" s="1">
        <v>700000</v>
      </c>
      <c r="C5" s="1">
        <v>38000</v>
      </c>
    </row>
    <row r="6" spans="1:3">
      <c r="A6" s="1">
        <v>4</v>
      </c>
      <c r="B6" s="1">
        <v>700000</v>
      </c>
      <c r="C6" s="1">
        <v>38000</v>
      </c>
    </row>
    <row r="7" spans="1:3">
      <c r="A7" s="1">
        <v>5</v>
      </c>
      <c r="B7" s="1">
        <v>800000</v>
      </c>
      <c r="C7" s="1">
        <v>38000</v>
      </c>
    </row>
    <row r="8" spans="1:3">
      <c r="A8" s="1">
        <v>6</v>
      </c>
      <c r="B8" s="1">
        <v>1000000</v>
      </c>
      <c r="C8" s="1">
        <v>45000</v>
      </c>
    </row>
    <row r="9" spans="1:3">
      <c r="A9" s="1">
        <v>7</v>
      </c>
      <c r="B9" s="1">
        <v>1200000</v>
      </c>
      <c r="C9" s="1">
        <v>48000</v>
      </c>
    </row>
    <row r="10" spans="1:3">
      <c r="A10" s="1">
        <v>8</v>
      </c>
      <c r="B10" s="1">
        <v>1600000</v>
      </c>
      <c r="C10" s="1">
        <v>52000</v>
      </c>
    </row>
    <row r="11" spans="1:3">
      <c r="A11" s="1">
        <v>9</v>
      </c>
      <c r="B11" s="1">
        <v>1600000</v>
      </c>
      <c r="C11" s="1">
        <v>50000</v>
      </c>
    </row>
    <row r="12" spans="1:3">
      <c r="A12" s="1">
        <v>10</v>
      </c>
      <c r="B12" s="1">
        <v>1500000</v>
      </c>
      <c r="C12" s="1">
        <v>45000</v>
      </c>
    </row>
    <row r="13" spans="1:3">
      <c r="A13" s="1">
        <v>11</v>
      </c>
      <c r="B13" s="1"/>
      <c r="C13" s="1"/>
    </row>
    <row r="14" spans="1:3">
      <c r="A14" s="1">
        <v>12</v>
      </c>
      <c r="B14" s="1"/>
      <c r="C14" s="1"/>
    </row>
  </sheetData>
  <mergeCells count="1">
    <mergeCell ref="A1:C1"/>
  </mergeCell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Hạch toán</vt:lpstr>
      <vt:lpstr>Thống kê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2006-09-17T08:00:00Z</dcterms:created>
  <dcterms:modified xsi:type="dcterms:W3CDTF">2020-08-28T15:21:07Z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1033-2.5.0.4141</vt:lpwstr>
  </property>
</Properties>
</file>